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ふね遺産委員会\第4回募集\応募案件\畿内丸\"/>
    </mc:Choice>
  </mc:AlternateContent>
  <bookViews>
    <workbookView xWindow="0" yWindow="0" windowWidth="23040" windowHeight="8880"/>
  </bookViews>
  <sheets>
    <sheet name="追加" sheetId="2" r:id="rId1"/>
    <sheet name="Sheet1 (2)" sheetId="1" r:id="rId2"/>
  </sheets>
  <definedNames>
    <definedName name="_xlnm._FilterDatabase" localSheetId="1" hidden="1">'Sheet1 (2)'!$B$3:$M$10</definedName>
    <definedName name="_xlnm._FilterDatabase" localSheetId="0" hidden="1">追加!$B$3:$M$10</definedName>
    <definedName name="_xlnm.Print_Area" localSheetId="1">'Sheet1 (2)'!$A$1:$M$27</definedName>
    <definedName name="_xlnm.Print_Area" localSheetId="0">追加!$A$1:$M$61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7" i="2" l="1"/>
  <c r="K87" i="2"/>
  <c r="L87" i="2" s="1"/>
  <c r="Q86" i="2"/>
  <c r="K86" i="2"/>
  <c r="L86" i="2" s="1"/>
  <c r="Q85" i="2"/>
  <c r="K85" i="2"/>
  <c r="L85" i="2" s="1"/>
  <c r="Q84" i="2"/>
  <c r="K84" i="2"/>
  <c r="L84" i="2" s="1"/>
  <c r="Q83" i="2"/>
  <c r="K83" i="2"/>
  <c r="L83" i="2" s="1"/>
  <c r="Q82" i="2"/>
  <c r="K82" i="2"/>
  <c r="L82" i="2" s="1"/>
  <c r="Q81" i="2"/>
  <c r="K81" i="2"/>
  <c r="L81" i="2" s="1"/>
  <c r="Q80" i="2"/>
  <c r="K80" i="2"/>
  <c r="L80" i="2" s="1"/>
  <c r="Q79" i="2"/>
  <c r="K79" i="2"/>
  <c r="L79" i="2" s="1"/>
  <c r="Q78" i="2"/>
  <c r="K78" i="2"/>
  <c r="L78" i="2" s="1"/>
  <c r="Q77" i="2"/>
  <c r="K77" i="2"/>
  <c r="L77" i="2" s="1"/>
  <c r="Q76" i="2"/>
  <c r="K76" i="2"/>
  <c r="L76" i="2" s="1"/>
  <c r="Q75" i="2"/>
  <c r="J75" i="2"/>
  <c r="L75" i="2" s="1"/>
  <c r="Q74" i="2"/>
  <c r="J74" i="2"/>
  <c r="L74" i="2" s="1"/>
  <c r="Q73" i="2"/>
  <c r="J73" i="2"/>
  <c r="L73" i="2" s="1"/>
  <c r="Q72" i="2"/>
  <c r="J72" i="2"/>
  <c r="L72" i="2" s="1"/>
  <c r="Q71" i="2"/>
  <c r="J71" i="2"/>
  <c r="L71" i="2" s="1"/>
  <c r="Q70" i="2"/>
  <c r="J70" i="2"/>
  <c r="L70" i="2" s="1"/>
  <c r="Q69" i="2"/>
  <c r="J69" i="2"/>
  <c r="L69" i="2" s="1"/>
  <c r="Q68" i="2"/>
  <c r="N68" i="2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J68" i="2"/>
  <c r="L68" i="2" s="1"/>
  <c r="Q67" i="2"/>
  <c r="N67" i="2"/>
  <c r="J67" i="2"/>
  <c r="L67" i="2" s="1"/>
  <c r="Q66" i="2"/>
  <c r="J66" i="2"/>
  <c r="L66" i="2" s="1"/>
  <c r="K10" i="2" l="1"/>
  <c r="G10" i="2"/>
  <c r="K9" i="2"/>
  <c r="G9" i="2"/>
  <c r="K8" i="2"/>
  <c r="G8" i="2"/>
  <c r="K7" i="2"/>
  <c r="G7" i="2"/>
  <c r="K6" i="2"/>
  <c r="G6" i="2"/>
  <c r="K5" i="2"/>
  <c r="G5" i="2"/>
  <c r="K4" i="2"/>
  <c r="G4" i="2"/>
  <c r="K8" i="1" l="1"/>
  <c r="G8" i="1"/>
  <c r="K10" i="1"/>
  <c r="G10" i="1"/>
  <c r="K9" i="1"/>
  <c r="G9" i="1"/>
  <c r="K7" i="1"/>
  <c r="G7" i="1"/>
  <c r="K6" i="1"/>
  <c r="G6" i="1"/>
  <c r="K5" i="1"/>
  <c r="G5" i="1"/>
  <c r="K4" i="1"/>
  <c r="G4" i="1"/>
</calcChain>
</file>

<file path=xl/sharedStrings.xml><?xml version="1.0" encoding="utf-8"?>
<sst xmlns="http://schemas.openxmlformats.org/spreadsheetml/2006/main" count="132" uniqueCount="64">
  <si>
    <t>船名</t>
    <rPh sb="0" eb="2">
      <t>センメイ</t>
    </rPh>
    <phoneticPr fontId="2"/>
  </si>
  <si>
    <t>年代</t>
    <rPh sb="0" eb="2">
      <t>ネンダイ</t>
    </rPh>
    <phoneticPr fontId="2"/>
  </si>
  <si>
    <t>総トン数</t>
    <rPh sb="0" eb="1">
      <t>ソウ</t>
    </rPh>
    <rPh sb="3" eb="4">
      <t>スウ</t>
    </rPh>
    <phoneticPr fontId="2"/>
  </si>
  <si>
    <t>船長(m)</t>
    <rPh sb="0" eb="2">
      <t>センチョウ</t>
    </rPh>
    <phoneticPr fontId="2"/>
  </si>
  <si>
    <t>船幅(m)</t>
    <rPh sb="0" eb="1">
      <t>フナ</t>
    </rPh>
    <rPh sb="1" eb="2">
      <t>ハバ</t>
    </rPh>
    <phoneticPr fontId="2"/>
  </si>
  <si>
    <t>船長比</t>
    <rPh sb="0" eb="2">
      <t>センチョウ</t>
    </rPh>
    <rPh sb="2" eb="3">
      <t>ヒ</t>
    </rPh>
    <phoneticPr fontId="2"/>
  </si>
  <si>
    <t>主機</t>
    <rPh sb="0" eb="2">
      <t>シュキ</t>
    </rPh>
    <phoneticPr fontId="2"/>
  </si>
  <si>
    <t>馬力</t>
    <rPh sb="0" eb="2">
      <t>バリキ</t>
    </rPh>
    <phoneticPr fontId="2"/>
  </si>
  <si>
    <t>貨物</t>
    <rPh sb="0" eb="2">
      <t>カモツ</t>
    </rPh>
    <phoneticPr fontId="2"/>
  </si>
  <si>
    <t>航路</t>
    <rPh sb="0" eb="2">
      <t>コウロ</t>
    </rPh>
    <phoneticPr fontId="2"/>
  </si>
  <si>
    <t>3連成レシプロ</t>
    <rPh sb="1" eb="2">
      <t>レン</t>
    </rPh>
    <rPh sb="2" eb="3">
      <t>ナ</t>
    </rPh>
    <phoneticPr fontId="2"/>
  </si>
  <si>
    <t>ありぞな丸</t>
    <rPh sb="4" eb="5">
      <t>マル</t>
    </rPh>
    <phoneticPr fontId="2"/>
  </si>
  <si>
    <t>旅客</t>
    <rPh sb="0" eb="2">
      <t>リョキャク</t>
    </rPh>
    <phoneticPr fontId="2"/>
  </si>
  <si>
    <t>香港～タコマ</t>
    <rPh sb="0" eb="2">
      <t>ホンコン</t>
    </rPh>
    <phoneticPr fontId="2"/>
  </si>
  <si>
    <t>ディーゼル</t>
    <phoneticPr fontId="2"/>
  </si>
  <si>
    <t>ニューヨーク航路</t>
    <rPh sb="6" eb="8">
      <t>コウロ</t>
    </rPh>
    <phoneticPr fontId="2"/>
  </si>
  <si>
    <t>北米航路</t>
    <rPh sb="0" eb="2">
      <t>ホクベイ</t>
    </rPh>
    <rPh sb="2" eb="4">
      <t>コウロ</t>
    </rPh>
    <phoneticPr fontId="2"/>
  </si>
  <si>
    <t>畿内丸</t>
    <rPh sb="0" eb="2">
      <t>キナイ</t>
    </rPh>
    <rPh sb="2" eb="3">
      <t>マル</t>
    </rPh>
    <phoneticPr fontId="2"/>
  </si>
  <si>
    <t>吾妻山丸</t>
    <rPh sb="0" eb="2">
      <t>アズマ</t>
    </rPh>
    <rPh sb="2" eb="3">
      <t>ヤマ</t>
    </rPh>
    <rPh sb="3" eb="4">
      <t>マル</t>
    </rPh>
    <phoneticPr fontId="2"/>
  </si>
  <si>
    <t>阿蘇山丸</t>
    <rPh sb="0" eb="3">
      <t>アソサン</t>
    </rPh>
    <rPh sb="3" eb="4">
      <t>マル</t>
    </rPh>
    <phoneticPr fontId="2"/>
  </si>
  <si>
    <t>音羽山丸</t>
    <rPh sb="0" eb="1">
      <t>オト</t>
    </rPh>
    <rPh sb="2" eb="3">
      <t>ヤマ</t>
    </rPh>
    <rPh sb="3" eb="4">
      <t>マル</t>
    </rPh>
    <phoneticPr fontId="2"/>
  </si>
  <si>
    <t>原油</t>
    <rPh sb="0" eb="2">
      <t>ゲンユ</t>
    </rPh>
    <phoneticPr fontId="2"/>
  </si>
  <si>
    <t>淡路山丸</t>
    <rPh sb="0" eb="2">
      <t>アワジ</t>
    </rPh>
    <rPh sb="2" eb="3">
      <t>ヤマ</t>
    </rPh>
    <rPh sb="3" eb="4">
      <t>マル</t>
    </rPh>
    <phoneticPr fontId="2"/>
  </si>
  <si>
    <t>能代丸</t>
    <rPh sb="0" eb="1">
      <t>ノウ</t>
    </rPh>
    <rPh sb="1" eb="2">
      <t>ダイ</t>
    </rPh>
    <rPh sb="2" eb="3">
      <t>マル</t>
    </rPh>
    <phoneticPr fontId="2"/>
  </si>
  <si>
    <t>貨物船</t>
    <rPh sb="0" eb="2">
      <t>カモツ</t>
    </rPh>
    <rPh sb="2" eb="3">
      <t>セン</t>
    </rPh>
    <phoneticPr fontId="2"/>
  </si>
  <si>
    <t>船速(knot)</t>
    <rPh sb="0" eb="2">
      <t>センソク</t>
    </rPh>
    <phoneticPr fontId="2"/>
  </si>
  <si>
    <t>アドミラルティ係数</t>
    <rPh sb="7" eb="9">
      <t>ケイスウ</t>
    </rPh>
    <phoneticPr fontId="2"/>
  </si>
  <si>
    <t>一般</t>
    <rPh sb="0" eb="2">
      <t>イッパン</t>
    </rPh>
    <phoneticPr fontId="2"/>
  </si>
  <si>
    <t>高速型</t>
    <rPh sb="0" eb="3">
      <t>コウソクガタ</t>
    </rPh>
    <phoneticPr fontId="2"/>
  </si>
  <si>
    <t>名称</t>
    <rPh sb="0" eb="2">
      <t>メイショウ</t>
    </rPh>
    <phoneticPr fontId="2"/>
  </si>
  <si>
    <t>ころんびあ丸</t>
    <rPh sb="5" eb="6">
      <t>マル</t>
    </rPh>
    <phoneticPr fontId="2"/>
  </si>
  <si>
    <t>白馬山丸</t>
    <rPh sb="0" eb="2">
      <t>ハクバ</t>
    </rPh>
    <rPh sb="2" eb="3">
      <t>サン</t>
    </rPh>
    <rPh sb="3" eb="4">
      <t>マル</t>
    </rPh>
    <phoneticPr fontId="2"/>
  </si>
  <si>
    <t>幸和丸</t>
    <rPh sb="0" eb="1">
      <t>サイワ</t>
    </rPh>
    <rPh sb="1" eb="2">
      <t>ワ</t>
    </rPh>
    <rPh sb="2" eb="3">
      <t>マル</t>
    </rPh>
    <phoneticPr fontId="2"/>
  </si>
  <si>
    <t>志どにい丸</t>
    <rPh sb="0" eb="1">
      <t>ココロザ</t>
    </rPh>
    <rPh sb="4" eb="5">
      <t>マル</t>
    </rPh>
    <phoneticPr fontId="2"/>
  </si>
  <si>
    <t>良洋丸</t>
    <rPh sb="0" eb="1">
      <t>リョウ</t>
    </rPh>
    <rPh sb="1" eb="2">
      <t>ヨウ</t>
    </rPh>
    <rPh sb="2" eb="3">
      <t>マル</t>
    </rPh>
    <phoneticPr fontId="2"/>
  </si>
  <si>
    <t>鞍馬丸</t>
    <rPh sb="0" eb="2">
      <t>クラマ</t>
    </rPh>
    <rPh sb="2" eb="3">
      <t>マル</t>
    </rPh>
    <phoneticPr fontId="2"/>
  </si>
  <si>
    <t>昌平丸</t>
    <rPh sb="0" eb="2">
      <t>ショウヘイ</t>
    </rPh>
    <rPh sb="2" eb="3">
      <t>マル</t>
    </rPh>
    <phoneticPr fontId="2"/>
  </si>
  <si>
    <t>広隆丸</t>
    <rPh sb="0" eb="1">
      <t>ヒロ</t>
    </rPh>
    <rPh sb="1" eb="3">
      <t>タカマル</t>
    </rPh>
    <phoneticPr fontId="2"/>
  </si>
  <si>
    <t>広盛丸</t>
    <rPh sb="0" eb="1">
      <t>ヒロ</t>
    </rPh>
    <rPh sb="1" eb="2">
      <t>シゲル</t>
    </rPh>
    <rPh sb="2" eb="3">
      <t>マル</t>
    </rPh>
    <phoneticPr fontId="2"/>
  </si>
  <si>
    <t>広徳丸</t>
    <rPh sb="0" eb="1">
      <t>ヒロ</t>
    </rPh>
    <rPh sb="1" eb="2">
      <t>トク</t>
    </rPh>
    <rPh sb="2" eb="3">
      <t>マル</t>
    </rPh>
    <phoneticPr fontId="2"/>
  </si>
  <si>
    <t>関東丸</t>
    <rPh sb="0" eb="2">
      <t>カントウ</t>
    </rPh>
    <rPh sb="2" eb="3">
      <t>マル</t>
    </rPh>
    <phoneticPr fontId="2"/>
  </si>
  <si>
    <t>霧島丸</t>
    <rPh sb="0" eb="2">
      <t>キリシマ</t>
    </rPh>
    <rPh sb="2" eb="3">
      <t>マル</t>
    </rPh>
    <phoneticPr fontId="2"/>
  </si>
  <si>
    <t>吾妻山丸</t>
    <rPh sb="0" eb="2">
      <t>アズマ</t>
    </rPh>
    <rPh sb="2" eb="3">
      <t>サン</t>
    </rPh>
    <rPh sb="3" eb="4">
      <t>マル</t>
    </rPh>
    <phoneticPr fontId="2"/>
  </si>
  <si>
    <t>小牧丸</t>
    <rPh sb="0" eb="2">
      <t>コマキ</t>
    </rPh>
    <rPh sb="2" eb="3">
      <t>マル</t>
    </rPh>
    <phoneticPr fontId="2"/>
  </si>
  <si>
    <t>長良丸</t>
    <rPh sb="0" eb="2">
      <t>ナガラ</t>
    </rPh>
    <rPh sb="2" eb="3">
      <t>マル</t>
    </rPh>
    <phoneticPr fontId="2"/>
  </si>
  <si>
    <t>赤城丸</t>
    <rPh sb="0" eb="2">
      <t>アカギ</t>
    </rPh>
    <rPh sb="2" eb="3">
      <t>マル</t>
    </rPh>
    <phoneticPr fontId="2"/>
  </si>
  <si>
    <t>かんべら丸</t>
    <rPh sb="4" eb="5">
      <t>マル</t>
    </rPh>
    <phoneticPr fontId="2"/>
  </si>
  <si>
    <t>神川丸</t>
    <rPh sb="0" eb="1">
      <t>カミ</t>
    </rPh>
    <rPh sb="1" eb="2">
      <t>カワ</t>
    </rPh>
    <rPh sb="2" eb="3">
      <t>マル</t>
    </rPh>
    <phoneticPr fontId="2"/>
  </si>
  <si>
    <t>金華丸</t>
    <rPh sb="0" eb="2">
      <t>キンカ</t>
    </rPh>
    <rPh sb="2" eb="3">
      <t>マル</t>
    </rPh>
    <phoneticPr fontId="2"/>
  </si>
  <si>
    <t>崎戸丸</t>
    <rPh sb="0" eb="1">
      <t>サキ</t>
    </rPh>
    <rPh sb="1" eb="2">
      <t>ト</t>
    </rPh>
    <rPh sb="2" eb="3">
      <t>マル</t>
    </rPh>
    <phoneticPr fontId="2"/>
  </si>
  <si>
    <t>相模丸</t>
    <rPh sb="0" eb="2">
      <t>サガミ</t>
    </rPh>
    <rPh sb="2" eb="3">
      <t>マル</t>
    </rPh>
    <phoneticPr fontId="2"/>
  </si>
  <si>
    <t>建造年</t>
    <rPh sb="0" eb="2">
      <t>ケンゾウ</t>
    </rPh>
    <rPh sb="2" eb="3">
      <t>ネン</t>
    </rPh>
    <phoneticPr fontId="2"/>
  </si>
  <si>
    <t>DW</t>
    <phoneticPr fontId="2"/>
  </si>
  <si>
    <t>VT</t>
    <phoneticPr fontId="2"/>
  </si>
  <si>
    <t>DWH</t>
    <phoneticPr fontId="2"/>
  </si>
  <si>
    <t>VTH</t>
    <phoneticPr fontId="2"/>
  </si>
  <si>
    <t>BHP</t>
    <phoneticPr fontId="2"/>
  </si>
  <si>
    <t>DW*VT</t>
    <phoneticPr fontId="2"/>
  </si>
  <si>
    <t>DWH*VTH</t>
    <phoneticPr fontId="2"/>
  </si>
  <si>
    <t>DW*V/BHP</t>
    <phoneticPr fontId="2"/>
  </si>
  <si>
    <t>No.</t>
    <phoneticPr fontId="2"/>
  </si>
  <si>
    <t>L</t>
    <phoneticPr fontId="2"/>
  </si>
  <si>
    <t>B</t>
    <phoneticPr fontId="2"/>
  </si>
  <si>
    <t>L/B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</si>
</sst>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rgb="FF21212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2" fontId="0" fillId="0" borderId="8" xfId="0" applyNumberFormat="1" applyFill="1" applyBorder="1">
      <alignment vertical="center"/>
    </xf>
    <xf numFmtId="0" fontId="0" fillId="0" borderId="9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2" fontId="0" fillId="2" borderId="8" xfId="0" applyNumberFormat="1" applyFill="1" applyBorder="1">
      <alignment vertical="center"/>
    </xf>
    <xf numFmtId="0" fontId="0" fillId="2" borderId="9" xfId="0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>
      <alignment vertical="center"/>
    </xf>
    <xf numFmtId="2" fontId="0" fillId="0" borderId="0" xfId="0" applyNumberFormat="1" applyFill="1">
      <alignment vertical="center"/>
    </xf>
    <xf numFmtId="2" fontId="0" fillId="0" borderId="0" xfId="0" applyNumberFormat="1" applyFill="1" applyBorder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2" fontId="4" fillId="0" borderId="8" xfId="0" applyNumberFormat="1" applyFont="1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2" fontId="4" fillId="0" borderId="11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2" fontId="0" fillId="0" borderId="5" xfId="0" applyNumberForma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38" fontId="0" fillId="0" borderId="15" xfId="1" applyFont="1" applyBorder="1">
      <alignment vertical="center"/>
    </xf>
    <xf numFmtId="0" fontId="0" fillId="0" borderId="16" xfId="0" applyBorder="1">
      <alignment vertical="center"/>
    </xf>
    <xf numFmtId="2" fontId="0" fillId="0" borderId="0" xfId="0" applyNumberForma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8" xfId="1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0" fontId="0" fillId="0" borderId="12" xfId="0" applyBorder="1">
      <alignment vertical="center"/>
    </xf>
    <xf numFmtId="38" fontId="0" fillId="0" borderId="16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2" xfId="1" applyFont="1" applyBorder="1">
      <alignment vertical="center"/>
    </xf>
    <xf numFmtId="0" fontId="0" fillId="2" borderId="15" xfId="0" applyFill="1" applyBorder="1">
      <alignment vertical="center"/>
    </xf>
    <xf numFmtId="0" fontId="0" fillId="2" borderId="11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ymbol val="triangle"/>
              <c:size val="7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388-42FC-BB69-F1FEB237DB09}"/>
              </c:ext>
            </c:extLst>
          </c:dPt>
          <c:xVal>
            <c:numRef>
              <c:f>追加!$C$4</c:f>
              <c:numCache>
                <c:formatCode>General</c:formatCode>
                <c:ptCount val="1"/>
                <c:pt idx="0">
                  <c:v>1920</c:v>
                </c:pt>
              </c:numCache>
            </c:numRef>
          </c:xVal>
          <c:yVal>
            <c:numRef>
              <c:f>追加!$K$4</c:f>
              <c:numCache>
                <c:formatCode>0.00</c:formatCode>
                <c:ptCount val="1"/>
                <c:pt idx="0">
                  <c:v>249.81757808290365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388-42FC-BB69-F1FEB237DB09}"/>
            </c:ext>
          </c:extLst>
        </c:ser>
        <c:ser>
          <c:idx val="3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Pt>
            <c:idx val="3"/>
            <c:marker>
              <c:symbol val="circle"/>
              <c:size val="7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4"/>
            <c:marker>
              <c:symbol val="circle"/>
              <c:size val="5"/>
              <c:spPr>
                <a:solidFill>
                  <a:schemeClr val="accent2">
                    <a:lumMod val="60000"/>
                  </a:schemeClr>
                </a:solidFill>
                <a:ln w="9525">
                  <a:solidFill>
                    <a:schemeClr val="accent2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xVal>
            <c:numRef>
              <c:f>追加!$C$6:$C$10</c:f>
              <c:numCache>
                <c:formatCode>General</c:formatCode>
                <c:ptCount val="5"/>
                <c:pt idx="0">
                  <c:v>1933</c:v>
                </c:pt>
                <c:pt idx="1">
                  <c:v>1934</c:v>
                </c:pt>
                <c:pt idx="2">
                  <c:v>1934</c:v>
                </c:pt>
                <c:pt idx="3">
                  <c:v>1936</c:v>
                </c:pt>
                <c:pt idx="4">
                  <c:v>1939</c:v>
                </c:pt>
              </c:numCache>
            </c:numRef>
          </c:xVal>
          <c:yVal>
            <c:numRef>
              <c:f>追加!$K$6:$K$10</c:f>
              <c:numCache>
                <c:formatCode>0.00</c:formatCode>
                <c:ptCount val="5"/>
                <c:pt idx="0">
                  <c:v>373.53674967939469</c:v>
                </c:pt>
                <c:pt idx="1">
                  <c:v>404.97215841333451</c:v>
                </c:pt>
                <c:pt idx="2">
                  <c:v>349.09686467101318</c:v>
                </c:pt>
                <c:pt idx="3">
                  <c:v>384.00995587575278</c:v>
                </c:pt>
                <c:pt idx="4">
                  <c:v>375.77515502887553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388-42FC-BB69-F1FEB237DB09}"/>
            </c:ext>
          </c:extLst>
        </c:ser>
        <c:ser>
          <c:idx val="1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9E480E"/>
              </a:solidFill>
              <a:ln w="9525">
                <a:solidFill>
                  <a:srgbClr val="9E480E"/>
                </a:solidFill>
              </a:ln>
              <a:effectLst/>
            </c:spPr>
          </c:marker>
          <c:xVal>
            <c:numRef>
              <c:f>追加!$C$18</c:f>
              <c:numCache>
                <c:formatCode>General</c:formatCode>
                <c:ptCount val="1"/>
                <c:pt idx="0">
                  <c:v>1931</c:v>
                </c:pt>
              </c:numCache>
            </c:numRef>
          </c:xVal>
          <c:yVal>
            <c:numRef>
              <c:f>追加!$K$18</c:f>
              <c:numCache>
                <c:formatCode>General</c:formatCode>
                <c:ptCount val="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388-42FC-BB69-F1FEB237DB09}"/>
            </c:ext>
          </c:extLst>
        </c:ser>
        <c:ser>
          <c:idx val="0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xVal>
            <c:numRef>
              <c:f>追加!$C$5</c:f>
              <c:numCache>
                <c:formatCode>General</c:formatCode>
                <c:ptCount val="1"/>
                <c:pt idx="0">
                  <c:v>1930</c:v>
                </c:pt>
              </c:numCache>
            </c:numRef>
          </c:xVal>
          <c:yVal>
            <c:numRef>
              <c:f>追加!$K$5</c:f>
              <c:numCache>
                <c:formatCode>0.00</c:formatCode>
                <c:ptCount val="1"/>
                <c:pt idx="0">
                  <c:v>310.70309203023885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388-42FC-BB69-F1FEB237D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541136"/>
        <c:axId val="395538784"/>
      </c:scatterChart>
      <c:valAx>
        <c:axId val="39554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年代</a:t>
                </a:r>
                <a:endParaRPr lang="en-US" alt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538784"/>
        <c:crosses val="autoZero"/>
        <c:crossBetween val="midCat"/>
      </c:valAx>
      <c:valAx>
        <c:axId val="395538784"/>
        <c:scaling>
          <c:orientation val="minMax"/>
          <c:max val="5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総トン数</a:t>
                </a:r>
                <a:r>
                  <a:rPr lang="en-US" altLang="ja-JP"/>
                  <a:t>)^2/3×(</a:t>
                </a:r>
                <a:r>
                  <a:rPr lang="ja-JP" altLang="en-US"/>
                  <a:t>船速</a:t>
                </a:r>
                <a:r>
                  <a:rPr lang="en-US" altLang="ja-JP"/>
                  <a:t>)^3÷</a:t>
                </a:r>
                <a:r>
                  <a:rPr lang="ja-JP" altLang="en-US"/>
                  <a:t>馬力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541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476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ymbol val="triangle"/>
              <c:size val="7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388-42FC-BB69-F1FEB237DB09}"/>
              </c:ext>
            </c:extLst>
          </c:dPt>
          <c:xVal>
            <c:numRef>
              <c:f>'Sheet1 (2)'!$C$4:$C$4</c:f>
              <c:numCache>
                <c:formatCode>General</c:formatCode>
                <c:ptCount val="1"/>
                <c:pt idx="0">
                  <c:v>1920</c:v>
                </c:pt>
              </c:numCache>
            </c:numRef>
          </c:xVal>
          <c:yVal>
            <c:numRef>
              <c:f>'Sheet1 (2)'!$K$4:$K$4</c:f>
              <c:numCache>
                <c:formatCode>0.00</c:formatCode>
                <c:ptCount val="1"/>
                <c:pt idx="0">
                  <c:v>249.81757808290365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388-42FC-BB69-F1FEB237DB09}"/>
            </c:ext>
          </c:extLst>
        </c:ser>
        <c:ser>
          <c:idx val="3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Pt>
            <c:idx val="3"/>
            <c:marker>
              <c:symbol val="circle"/>
              <c:size val="7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4"/>
            <c:marker>
              <c:symbol val="circle"/>
              <c:size val="5"/>
              <c:spPr>
                <a:solidFill>
                  <a:schemeClr val="accent2">
                    <a:lumMod val="60000"/>
                  </a:schemeClr>
                </a:solidFill>
                <a:ln w="9525">
                  <a:solidFill>
                    <a:schemeClr val="accent2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xVal>
            <c:numRef>
              <c:f>'Sheet1 (2)'!$C$6:$C$10</c:f>
              <c:numCache>
                <c:formatCode>General</c:formatCode>
                <c:ptCount val="5"/>
                <c:pt idx="0">
                  <c:v>1933</c:v>
                </c:pt>
                <c:pt idx="1">
                  <c:v>1934</c:v>
                </c:pt>
                <c:pt idx="2">
                  <c:v>1934</c:v>
                </c:pt>
                <c:pt idx="3">
                  <c:v>1936</c:v>
                </c:pt>
                <c:pt idx="4">
                  <c:v>1939</c:v>
                </c:pt>
              </c:numCache>
            </c:numRef>
          </c:xVal>
          <c:yVal>
            <c:numRef>
              <c:f>'Sheet1 (2)'!$K$6:$K$10</c:f>
              <c:numCache>
                <c:formatCode>0.00</c:formatCode>
                <c:ptCount val="5"/>
                <c:pt idx="0">
                  <c:v>373.53674967939469</c:v>
                </c:pt>
                <c:pt idx="1">
                  <c:v>404.97215841333451</c:v>
                </c:pt>
                <c:pt idx="2">
                  <c:v>349.09686467101318</c:v>
                </c:pt>
                <c:pt idx="3">
                  <c:v>384.00995587575278</c:v>
                </c:pt>
                <c:pt idx="4">
                  <c:v>375.77515502887553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388-42FC-BB69-F1FEB237DB09}"/>
            </c:ext>
          </c:extLst>
        </c:ser>
        <c:ser>
          <c:idx val="1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9E480E"/>
              </a:solidFill>
              <a:ln w="9525">
                <a:solidFill>
                  <a:srgbClr val="9E480E"/>
                </a:solidFill>
              </a:ln>
              <a:effectLst/>
            </c:spPr>
          </c:marker>
          <c:xVal>
            <c:numRef>
              <c:f>'Sheet1 (2)'!$C$18</c:f>
              <c:numCache>
                <c:formatCode>General</c:formatCode>
                <c:ptCount val="1"/>
              </c:numCache>
            </c:numRef>
          </c:xVal>
          <c:yVal>
            <c:numRef>
              <c:f>'Sheet1 (2)'!$K$18</c:f>
              <c:numCache>
                <c:formatCode>General</c:formatCode>
                <c:ptCount val="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388-42FC-BB69-F1FEB237DB09}"/>
            </c:ext>
          </c:extLst>
        </c:ser>
        <c:ser>
          <c:idx val="0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xVal>
            <c:numRef>
              <c:f>'Sheet1 (2)'!$C$5</c:f>
              <c:numCache>
                <c:formatCode>General</c:formatCode>
                <c:ptCount val="1"/>
                <c:pt idx="0">
                  <c:v>1930</c:v>
                </c:pt>
              </c:numCache>
            </c:numRef>
          </c:xVal>
          <c:yVal>
            <c:numRef>
              <c:f>'Sheet1 (2)'!$K$5</c:f>
              <c:numCache>
                <c:formatCode>0.00</c:formatCode>
                <c:ptCount val="1"/>
                <c:pt idx="0">
                  <c:v>310.70309203023885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388-42FC-BB69-F1FEB237D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447480"/>
        <c:axId val="117877096"/>
      </c:scatterChart>
      <c:valAx>
        <c:axId val="329447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年代</a:t>
                </a:r>
                <a:endParaRPr lang="en-US" alt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877096"/>
        <c:crosses val="autoZero"/>
        <c:crossBetween val="midCat"/>
      </c:valAx>
      <c:valAx>
        <c:axId val="117877096"/>
        <c:scaling>
          <c:orientation val="minMax"/>
          <c:max val="5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総トン数</a:t>
                </a:r>
                <a:r>
                  <a:rPr lang="en-US" altLang="ja-JP"/>
                  <a:t>)^2/3×(</a:t>
                </a:r>
                <a:r>
                  <a:rPr lang="ja-JP" altLang="en-US"/>
                  <a:t>船速</a:t>
                </a:r>
                <a:r>
                  <a:rPr lang="en-US" altLang="ja-JP"/>
                  <a:t>)^3÷</a:t>
                </a:r>
                <a:r>
                  <a:rPr lang="ja-JP" altLang="en-US"/>
                  <a:t>馬力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9447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476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1205959</xdr:colOff>
      <xdr:row>1</xdr:row>
      <xdr:rowOff>161717</xdr:rowOff>
    </xdr:from>
    <xdr:to>
      <xdr:col>16</xdr:col>
      <xdr:colOff>43311</xdr:colOff>
      <xdr:row>14</xdr:row>
      <xdr:rowOff>166918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A037B2F4-49DD-4F0C-8F4F-A594ED93D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753690</xdr:colOff>
      <xdr:row>10</xdr:row>
      <xdr:rowOff>185921</xdr:rowOff>
    </xdr:from>
    <xdr:to>
      <xdr:col>8</xdr:col>
      <xdr:colOff>518441</xdr:colOff>
      <xdr:row>23</xdr:row>
      <xdr:rowOff>189778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A037B2F4-49DD-4F0C-8F4F-A594ED93D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"/>
  <sheetViews>
    <sheetView tabSelected="1" zoomScale="85" zoomScaleNormal="85" zoomScaleSheetLayoutView="85" workbookViewId="0">
      <selection activeCell="M31" sqref="M31"/>
    </sheetView>
  </sheetViews>
  <sheetFormatPr defaultRowHeight="13.2"/>
  <cols>
    <col min="2" max="2" width="16.6640625" customWidth="1"/>
    <col min="3" max="7" width="10.6640625" customWidth="1"/>
    <col min="8" max="8" width="16.6640625" customWidth="1"/>
    <col min="9" max="11" width="10.6640625" customWidth="1"/>
    <col min="12" max="13" width="16.6640625" customWidth="1"/>
    <col min="14" max="15" width="30.44140625" bestFit="1" customWidth="1"/>
    <col min="16" max="16" width="12.5546875" customWidth="1"/>
    <col min="17" max="17" width="5.44140625" customWidth="1"/>
    <col min="18" max="18" width="21.21875" bestFit="1" customWidth="1"/>
  </cols>
  <sheetData>
    <row r="1" spans="1:30">
      <c r="N1" s="1"/>
      <c r="O1" s="1"/>
      <c r="P1" s="1"/>
      <c r="Q1" s="1"/>
      <c r="R1" s="1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3.8" thickBo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"/>
      <c r="O2" s="1"/>
      <c r="P2" s="1"/>
      <c r="Q2" s="1"/>
      <c r="R2" s="1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3.8" thickBot="1">
      <c r="B3" s="28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25</v>
      </c>
      <c r="K3" s="29" t="s">
        <v>26</v>
      </c>
      <c r="L3" s="29" t="s">
        <v>8</v>
      </c>
      <c r="M3" s="30" t="s">
        <v>9</v>
      </c>
      <c r="N3" s="1"/>
      <c r="O3" s="1"/>
      <c r="P3" s="1"/>
      <c r="Q3" s="1"/>
      <c r="R3" s="1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B4" s="23" t="s">
        <v>11</v>
      </c>
      <c r="C4" s="24">
        <v>1920</v>
      </c>
      <c r="D4" s="24">
        <v>9684</v>
      </c>
      <c r="E4" s="24">
        <v>156</v>
      </c>
      <c r="F4" s="24">
        <v>19</v>
      </c>
      <c r="G4" s="25">
        <f t="shared" ref="G4:G10" si="0">E4/F4</f>
        <v>8.2105263157894743</v>
      </c>
      <c r="H4" s="24" t="s">
        <v>10</v>
      </c>
      <c r="I4" s="24">
        <v>8319</v>
      </c>
      <c r="J4" s="24">
        <v>16.600000000000001</v>
      </c>
      <c r="K4" s="25">
        <f t="shared" ref="K4:K10" si="1">D4^(2/3)*J4^3/I4</f>
        <v>249.81757808290365</v>
      </c>
      <c r="L4" s="24" t="s">
        <v>12</v>
      </c>
      <c r="M4" s="26" t="s">
        <v>13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B5" s="6" t="s">
        <v>17</v>
      </c>
      <c r="C5" s="7">
        <v>1930</v>
      </c>
      <c r="D5" s="7">
        <v>8365</v>
      </c>
      <c r="E5" s="7">
        <v>136</v>
      </c>
      <c r="F5" s="7">
        <v>18</v>
      </c>
      <c r="G5" s="8">
        <f t="shared" si="0"/>
        <v>7.5555555555555554</v>
      </c>
      <c r="H5" s="7" t="s">
        <v>14</v>
      </c>
      <c r="I5" s="7">
        <v>8262</v>
      </c>
      <c r="J5" s="7">
        <v>18.399999999999999</v>
      </c>
      <c r="K5" s="8">
        <f t="shared" si="1"/>
        <v>310.70309203023885</v>
      </c>
      <c r="L5" s="7"/>
      <c r="M5" s="9" t="s">
        <v>15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1" customFormat="1">
      <c r="B6" s="2" t="s">
        <v>18</v>
      </c>
      <c r="C6" s="3">
        <v>1933</v>
      </c>
      <c r="D6" s="3">
        <v>7622</v>
      </c>
      <c r="E6" s="3">
        <v>137</v>
      </c>
      <c r="F6" s="3">
        <v>18</v>
      </c>
      <c r="G6" s="4">
        <f t="shared" si="0"/>
        <v>7.6111111111111107</v>
      </c>
      <c r="H6" s="3" t="s">
        <v>14</v>
      </c>
      <c r="I6" s="3">
        <v>7000</v>
      </c>
      <c r="J6" s="3">
        <v>18.899999999999999</v>
      </c>
      <c r="K6" s="4">
        <f t="shared" si="1"/>
        <v>373.53674967939469</v>
      </c>
      <c r="L6" s="3"/>
      <c r="M6" s="5" t="s">
        <v>15</v>
      </c>
    </row>
    <row r="7" spans="1:30">
      <c r="A7" s="1"/>
      <c r="B7" s="2" t="s">
        <v>19</v>
      </c>
      <c r="C7" s="10">
        <v>1934</v>
      </c>
      <c r="D7" s="10">
        <v>8812</v>
      </c>
      <c r="E7" s="10">
        <v>137</v>
      </c>
      <c r="F7" s="10">
        <v>19</v>
      </c>
      <c r="G7" s="18">
        <f t="shared" si="0"/>
        <v>7.2105263157894735</v>
      </c>
      <c r="H7" s="10" t="s">
        <v>14</v>
      </c>
      <c r="I7" s="10">
        <v>7000</v>
      </c>
      <c r="J7" s="10">
        <v>18.8</v>
      </c>
      <c r="K7" s="18">
        <f t="shared" si="1"/>
        <v>404.97215841333451</v>
      </c>
      <c r="L7" s="3"/>
      <c r="M7" s="5" t="s">
        <v>15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1"/>
      <c r="B8" s="2" t="s">
        <v>23</v>
      </c>
      <c r="C8" s="3">
        <v>1934</v>
      </c>
      <c r="D8" s="3">
        <v>7100</v>
      </c>
      <c r="E8" s="3">
        <v>137</v>
      </c>
      <c r="F8" s="3">
        <v>19</v>
      </c>
      <c r="G8" s="4">
        <f t="shared" si="0"/>
        <v>7.2105263157894735</v>
      </c>
      <c r="H8" s="3" t="s">
        <v>14</v>
      </c>
      <c r="I8" s="3">
        <v>6700</v>
      </c>
      <c r="J8" s="3">
        <v>18.5</v>
      </c>
      <c r="K8" s="4">
        <f t="shared" si="1"/>
        <v>349.09686467101318</v>
      </c>
      <c r="L8" s="3" t="s">
        <v>24</v>
      </c>
      <c r="M8" s="5" t="s">
        <v>15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2" t="s">
        <v>20</v>
      </c>
      <c r="C9" s="10">
        <v>1936</v>
      </c>
      <c r="D9" s="10">
        <v>9205</v>
      </c>
      <c r="E9" s="10">
        <v>149</v>
      </c>
      <c r="F9" s="10">
        <v>20</v>
      </c>
      <c r="G9" s="18">
        <f t="shared" si="0"/>
        <v>7.45</v>
      </c>
      <c r="H9" s="10" t="s">
        <v>14</v>
      </c>
      <c r="I9" s="10">
        <v>7600</v>
      </c>
      <c r="J9" s="10">
        <v>18.8</v>
      </c>
      <c r="K9" s="18">
        <f t="shared" si="1"/>
        <v>384.00995587575278</v>
      </c>
      <c r="L9" s="3" t="s">
        <v>21</v>
      </c>
      <c r="M9" s="5" t="s">
        <v>16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3.8" thickBot="1">
      <c r="A10" s="1"/>
      <c r="B10" s="19" t="s">
        <v>22</v>
      </c>
      <c r="C10" s="11">
        <v>1939</v>
      </c>
      <c r="D10" s="11">
        <v>9794</v>
      </c>
      <c r="E10" s="11">
        <v>145</v>
      </c>
      <c r="F10" s="11">
        <v>20</v>
      </c>
      <c r="G10" s="22">
        <f t="shared" si="0"/>
        <v>7.25</v>
      </c>
      <c r="H10" s="11" t="s">
        <v>14</v>
      </c>
      <c r="I10" s="11">
        <v>9600</v>
      </c>
      <c r="J10" s="11">
        <v>19.899999999999999</v>
      </c>
      <c r="K10" s="22">
        <f t="shared" si="1"/>
        <v>375.77515502887553</v>
      </c>
      <c r="L10" s="20"/>
      <c r="M10" s="21" t="s">
        <v>15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1" customFormat="1">
      <c r="B11" s="51" t="s">
        <v>30</v>
      </c>
      <c r="C11" s="36">
        <v>1927</v>
      </c>
      <c r="E11" s="39">
        <v>123.44</v>
      </c>
      <c r="F11" s="39">
        <v>16.760000000000002</v>
      </c>
      <c r="G11" s="14"/>
    </row>
    <row r="12" spans="1:30" s="13" customFormat="1">
      <c r="B12" s="7" t="s">
        <v>31</v>
      </c>
      <c r="C12" s="41">
        <v>1928</v>
      </c>
      <c r="E12" s="39">
        <v>132.59</v>
      </c>
      <c r="F12" s="39">
        <v>17.22</v>
      </c>
      <c r="G12" s="15"/>
    </row>
    <row r="13" spans="1:30" s="13" customFormat="1">
      <c r="B13" s="7" t="s">
        <v>32</v>
      </c>
      <c r="C13" s="41">
        <v>1929</v>
      </c>
      <c r="E13" s="39">
        <v>126.49</v>
      </c>
      <c r="F13" s="39">
        <v>17.07</v>
      </c>
    </row>
    <row r="14" spans="1:30" s="13" customFormat="1">
      <c r="B14" s="7" t="s">
        <v>33</v>
      </c>
      <c r="C14" s="41">
        <v>1929</v>
      </c>
      <c r="E14" s="39">
        <v>115.82</v>
      </c>
      <c r="F14" s="39">
        <v>14.17</v>
      </c>
      <c r="G14" s="15"/>
      <c r="H14" s="16"/>
    </row>
    <row r="15" spans="1:30" s="13" customFormat="1">
      <c r="B15" s="7" t="s">
        <v>34</v>
      </c>
      <c r="C15" s="41">
        <v>1930</v>
      </c>
      <c r="E15" s="39">
        <v>126.49</v>
      </c>
      <c r="F15" s="39">
        <v>17.07</v>
      </c>
      <c r="G15" s="15"/>
    </row>
    <row r="16" spans="1:30" s="13" customFormat="1">
      <c r="B16" s="7" t="s">
        <v>35</v>
      </c>
      <c r="C16" s="41">
        <v>1930</v>
      </c>
      <c r="E16" s="39">
        <v>132.59</v>
      </c>
      <c r="F16" s="39">
        <v>17.68</v>
      </c>
      <c r="G16" s="15"/>
    </row>
    <row r="17" spans="2:7" s="13" customFormat="1">
      <c r="B17" s="7" t="s">
        <v>36</v>
      </c>
      <c r="C17" s="41">
        <v>1931</v>
      </c>
      <c r="E17" s="39">
        <v>132.59</v>
      </c>
      <c r="F17" s="39">
        <v>17.68</v>
      </c>
      <c r="G17" s="15"/>
    </row>
    <row r="18" spans="2:7" s="13" customFormat="1">
      <c r="B18" s="7" t="s">
        <v>37</v>
      </c>
      <c r="C18" s="41">
        <v>1931</v>
      </c>
      <c r="E18" s="39">
        <v>132.59</v>
      </c>
      <c r="F18" s="39">
        <v>17.829999999999998</v>
      </c>
      <c r="G18" s="15"/>
    </row>
    <row r="19" spans="2:7" s="13" customFormat="1">
      <c r="B19" s="7" t="s">
        <v>38</v>
      </c>
      <c r="C19" s="41">
        <v>1933</v>
      </c>
      <c r="E19" s="39">
        <v>132.59</v>
      </c>
      <c r="F19" s="39">
        <v>17.829999999999998</v>
      </c>
    </row>
    <row r="20" spans="2:7" s="13" customFormat="1" ht="13.8" thickBot="1">
      <c r="B20" s="52" t="s">
        <v>39</v>
      </c>
      <c r="C20" s="45">
        <v>1937</v>
      </c>
      <c r="E20" s="39">
        <v>132.59</v>
      </c>
      <c r="F20" s="39">
        <v>17.829999999999998</v>
      </c>
    </row>
    <row r="21" spans="2:7" s="13" customFormat="1">
      <c r="B21" s="36" t="s">
        <v>17</v>
      </c>
      <c r="C21" s="36">
        <v>1930</v>
      </c>
      <c r="E21" s="39">
        <v>135.63999999999999</v>
      </c>
      <c r="F21" s="39">
        <v>18.440000000000001</v>
      </c>
    </row>
    <row r="22" spans="2:7" s="13" customFormat="1">
      <c r="B22" s="41" t="s">
        <v>40</v>
      </c>
      <c r="C22" s="41">
        <v>1930</v>
      </c>
      <c r="E22" s="39">
        <v>140.72999999999999</v>
      </c>
      <c r="F22" s="39">
        <v>18.75</v>
      </c>
    </row>
    <row r="23" spans="2:7" s="1" customFormat="1">
      <c r="B23" s="41" t="s">
        <v>41</v>
      </c>
      <c r="C23" s="41">
        <v>1931</v>
      </c>
      <c r="E23" s="39">
        <v>134.11000000000001</v>
      </c>
      <c r="F23" s="39">
        <v>18.29</v>
      </c>
    </row>
    <row r="24" spans="2:7" s="1" customFormat="1">
      <c r="B24" s="41" t="s">
        <v>42</v>
      </c>
      <c r="C24" s="41">
        <v>1933</v>
      </c>
      <c r="E24" s="39">
        <v>137.16</v>
      </c>
      <c r="F24" s="39">
        <v>18.29</v>
      </c>
    </row>
    <row r="25" spans="2:7">
      <c r="B25" s="41" t="s">
        <v>43</v>
      </c>
      <c r="C25" s="41">
        <v>1933</v>
      </c>
      <c r="E25" s="39">
        <v>137.16</v>
      </c>
      <c r="F25" s="39">
        <v>18.59</v>
      </c>
    </row>
    <row r="26" spans="2:7">
      <c r="B26" s="41" t="s">
        <v>44</v>
      </c>
      <c r="C26" s="41">
        <v>1934</v>
      </c>
      <c r="E26" s="39">
        <v>136</v>
      </c>
      <c r="F26" s="39">
        <v>19</v>
      </c>
    </row>
    <row r="27" spans="2:7">
      <c r="B27" s="41" t="s">
        <v>45</v>
      </c>
      <c r="C27" s="41">
        <v>1936</v>
      </c>
      <c r="E27" s="39">
        <v>140</v>
      </c>
      <c r="F27" s="39">
        <v>19</v>
      </c>
    </row>
    <row r="28" spans="2:7">
      <c r="B28" s="41" t="s">
        <v>46</v>
      </c>
      <c r="C28" s="41">
        <v>1936</v>
      </c>
      <c r="E28" s="39">
        <v>128</v>
      </c>
      <c r="F28" s="39">
        <v>17.5</v>
      </c>
    </row>
    <row r="29" spans="2:7">
      <c r="B29" s="41" t="s">
        <v>47</v>
      </c>
      <c r="C29" s="41">
        <v>1937</v>
      </c>
      <c r="E29" s="39">
        <v>145</v>
      </c>
      <c r="F29" s="39">
        <v>19</v>
      </c>
    </row>
    <row r="30" spans="2:7">
      <c r="B30" s="41" t="s">
        <v>48</v>
      </c>
      <c r="C30" s="41">
        <v>1937</v>
      </c>
      <c r="E30" s="39">
        <v>145</v>
      </c>
      <c r="F30" s="39">
        <v>19</v>
      </c>
    </row>
    <row r="31" spans="2:7">
      <c r="B31" s="41" t="s">
        <v>49</v>
      </c>
      <c r="C31" s="41">
        <v>1939</v>
      </c>
      <c r="E31" s="39">
        <v>145</v>
      </c>
      <c r="F31" s="39">
        <v>19</v>
      </c>
    </row>
    <row r="32" spans="2:7" ht="13.8" thickBot="1">
      <c r="B32" s="45" t="s">
        <v>50</v>
      </c>
      <c r="C32" s="45">
        <v>1940</v>
      </c>
      <c r="E32" s="39">
        <v>145</v>
      </c>
      <c r="F32" s="39">
        <v>19</v>
      </c>
    </row>
    <row r="64" ht="13.8" thickBot="1"/>
    <row r="65" spans="2:17" ht="13.8" thickBot="1">
      <c r="B65" s="31"/>
      <c r="C65" s="32" t="s">
        <v>29</v>
      </c>
      <c r="D65" s="32" t="s">
        <v>51</v>
      </c>
      <c r="E65" s="32" t="s">
        <v>52</v>
      </c>
      <c r="F65" s="32" t="s">
        <v>53</v>
      </c>
      <c r="G65" s="32" t="s">
        <v>54</v>
      </c>
      <c r="H65" s="32" t="s">
        <v>55</v>
      </c>
      <c r="I65" s="32" t="s">
        <v>56</v>
      </c>
      <c r="J65" s="32" t="s">
        <v>57</v>
      </c>
      <c r="K65" s="33" t="s">
        <v>58</v>
      </c>
      <c r="L65" s="34" t="s">
        <v>59</v>
      </c>
      <c r="N65" t="s">
        <v>60</v>
      </c>
      <c r="O65" t="s">
        <v>61</v>
      </c>
      <c r="P65" t="s">
        <v>62</v>
      </c>
      <c r="Q65" t="s">
        <v>63</v>
      </c>
    </row>
    <row r="66" spans="2:17">
      <c r="B66" s="35"/>
      <c r="C66" s="36" t="s">
        <v>30</v>
      </c>
      <c r="D66" s="36">
        <v>1927</v>
      </c>
      <c r="E66" s="36">
        <v>9316</v>
      </c>
      <c r="F66" s="36">
        <v>13.85</v>
      </c>
      <c r="G66" s="36"/>
      <c r="H66" s="36"/>
      <c r="I66" s="36">
        <v>2300</v>
      </c>
      <c r="J66" s="37">
        <f t="shared" ref="J66:J75" si="2">E66*F66</f>
        <v>129026.59999999999</v>
      </c>
      <c r="K66" s="38"/>
      <c r="L66">
        <f>J66/I66</f>
        <v>56.098521739130433</v>
      </c>
      <c r="N66">
        <v>1</v>
      </c>
      <c r="O66" s="39">
        <v>123.44</v>
      </c>
      <c r="P66" s="39">
        <v>16.760000000000002</v>
      </c>
      <c r="Q66" s="39">
        <f>O66/P66</f>
        <v>7.3651551312649159</v>
      </c>
    </row>
    <row r="67" spans="2:17">
      <c r="B67" s="40"/>
      <c r="C67" s="41" t="s">
        <v>31</v>
      </c>
      <c r="D67" s="41">
        <v>1928</v>
      </c>
      <c r="E67" s="41">
        <v>9775</v>
      </c>
      <c r="F67" s="41">
        <v>15</v>
      </c>
      <c r="G67" s="41"/>
      <c r="H67" s="41"/>
      <c r="I67" s="41">
        <v>4200</v>
      </c>
      <c r="J67" s="42">
        <f t="shared" si="2"/>
        <v>146625</v>
      </c>
      <c r="K67" s="43"/>
      <c r="L67">
        <f t="shared" ref="L67:L75" si="3">J67/I67</f>
        <v>34.910714285714285</v>
      </c>
      <c r="N67">
        <f>1+N66</f>
        <v>2</v>
      </c>
      <c r="O67" s="39">
        <v>132.59</v>
      </c>
      <c r="P67" s="39">
        <v>17.22</v>
      </c>
      <c r="Q67" s="39">
        <f t="shared" ref="Q67:Q87" si="4">O67/P67</f>
        <v>7.6997677119628349</v>
      </c>
    </row>
    <row r="68" spans="2:17">
      <c r="B68" s="40"/>
      <c r="C68" s="41" t="s">
        <v>32</v>
      </c>
      <c r="D68" s="41">
        <v>1929</v>
      </c>
      <c r="E68" s="41">
        <v>9119</v>
      </c>
      <c r="F68" s="41">
        <v>15.26</v>
      </c>
      <c r="G68" s="41"/>
      <c r="H68" s="41"/>
      <c r="I68" s="41">
        <v>3200</v>
      </c>
      <c r="J68" s="42">
        <f t="shared" si="2"/>
        <v>139155.94</v>
      </c>
      <c r="K68" s="43"/>
      <c r="L68">
        <f t="shared" si="3"/>
        <v>43.486231250000003</v>
      </c>
      <c r="N68">
        <f t="shared" ref="N68:N87" si="5">1+N67</f>
        <v>3</v>
      </c>
      <c r="O68" s="39">
        <v>126.49</v>
      </c>
      <c r="P68" s="39">
        <v>17.07</v>
      </c>
      <c r="Q68" s="39">
        <f t="shared" si="4"/>
        <v>7.4100761570005851</v>
      </c>
    </row>
    <row r="69" spans="2:17">
      <c r="B69" s="40"/>
      <c r="C69" s="41" t="s">
        <v>33</v>
      </c>
      <c r="D69" s="41">
        <v>1929</v>
      </c>
      <c r="E69" s="41">
        <v>6829</v>
      </c>
      <c r="F69" s="41">
        <v>15.81</v>
      </c>
      <c r="G69" s="41"/>
      <c r="H69" s="41"/>
      <c r="I69" s="41">
        <v>3450</v>
      </c>
      <c r="J69" s="42">
        <f t="shared" si="2"/>
        <v>107966.49</v>
      </c>
      <c r="K69" s="43"/>
      <c r="L69">
        <f t="shared" si="3"/>
        <v>31.294634782608696</v>
      </c>
      <c r="N69">
        <f t="shared" si="5"/>
        <v>4</v>
      </c>
      <c r="O69" s="39">
        <v>115.82</v>
      </c>
      <c r="P69" s="39">
        <v>14.17</v>
      </c>
      <c r="Q69" s="39">
        <f t="shared" si="4"/>
        <v>8.1736062103034577</v>
      </c>
    </row>
    <row r="70" spans="2:17">
      <c r="B70" s="40"/>
      <c r="C70" s="41" t="s">
        <v>34</v>
      </c>
      <c r="D70" s="41">
        <v>1930</v>
      </c>
      <c r="E70" s="41">
        <v>9246</v>
      </c>
      <c r="F70" s="41">
        <v>14.97</v>
      </c>
      <c r="G70" s="41"/>
      <c r="H70" s="41"/>
      <c r="I70" s="41">
        <v>3931</v>
      </c>
      <c r="J70" s="42">
        <f t="shared" si="2"/>
        <v>138412.62</v>
      </c>
      <c r="K70" s="43"/>
      <c r="L70">
        <f t="shared" si="3"/>
        <v>35.210536759094374</v>
      </c>
      <c r="N70">
        <f t="shared" si="5"/>
        <v>5</v>
      </c>
      <c r="O70" s="39">
        <v>126.49</v>
      </c>
      <c r="P70" s="39">
        <v>17.07</v>
      </c>
      <c r="Q70" s="39">
        <f t="shared" si="4"/>
        <v>7.4100761570005851</v>
      </c>
    </row>
    <row r="71" spans="2:17">
      <c r="B71" s="40" t="s">
        <v>27</v>
      </c>
      <c r="C71" s="41" t="s">
        <v>35</v>
      </c>
      <c r="D71" s="41">
        <v>1930</v>
      </c>
      <c r="E71" s="41">
        <v>10356</v>
      </c>
      <c r="F71" s="41">
        <v>15.52</v>
      </c>
      <c r="G71" s="41"/>
      <c r="H71" s="41"/>
      <c r="I71" s="41">
        <v>4050</v>
      </c>
      <c r="J71" s="42">
        <f t="shared" si="2"/>
        <v>160725.12</v>
      </c>
      <c r="K71" s="43"/>
      <c r="L71">
        <f t="shared" si="3"/>
        <v>39.685214814814813</v>
      </c>
      <c r="N71">
        <f t="shared" si="5"/>
        <v>6</v>
      </c>
      <c r="O71" s="39">
        <v>132.59</v>
      </c>
      <c r="P71" s="39">
        <v>17.68</v>
      </c>
      <c r="Q71" s="39">
        <f t="shared" si="4"/>
        <v>7.4994343891402719</v>
      </c>
    </row>
    <row r="72" spans="2:17">
      <c r="B72" s="40"/>
      <c r="C72" s="41" t="s">
        <v>36</v>
      </c>
      <c r="D72" s="41">
        <v>1931</v>
      </c>
      <c r="E72" s="41">
        <v>10094</v>
      </c>
      <c r="F72" s="41">
        <v>14.6</v>
      </c>
      <c r="G72" s="41"/>
      <c r="H72" s="41"/>
      <c r="I72" s="41">
        <v>3300</v>
      </c>
      <c r="J72" s="42">
        <f t="shared" si="2"/>
        <v>147372.4</v>
      </c>
      <c r="K72" s="43"/>
      <c r="L72">
        <f t="shared" si="3"/>
        <v>44.658303030303031</v>
      </c>
      <c r="N72">
        <f t="shared" si="5"/>
        <v>7</v>
      </c>
      <c r="O72" s="39">
        <v>132.59</v>
      </c>
      <c r="P72" s="39">
        <v>17.68</v>
      </c>
      <c r="Q72" s="39">
        <f t="shared" si="4"/>
        <v>7.4994343891402719</v>
      </c>
    </row>
    <row r="73" spans="2:17">
      <c r="B73" s="40"/>
      <c r="C73" s="41" t="s">
        <v>37</v>
      </c>
      <c r="D73" s="41">
        <v>1931</v>
      </c>
      <c r="E73" s="41">
        <v>10211</v>
      </c>
      <c r="F73" s="41">
        <v>15.56</v>
      </c>
      <c r="G73" s="41"/>
      <c r="H73" s="41"/>
      <c r="I73" s="41">
        <v>3200</v>
      </c>
      <c r="J73" s="42">
        <f t="shared" si="2"/>
        <v>158883.16</v>
      </c>
      <c r="K73" s="43"/>
      <c r="L73">
        <f t="shared" si="3"/>
        <v>49.650987499999999</v>
      </c>
      <c r="N73">
        <f t="shared" si="5"/>
        <v>8</v>
      </c>
      <c r="O73" s="39">
        <v>132.59</v>
      </c>
      <c r="P73" s="39">
        <v>17.829999999999998</v>
      </c>
      <c r="Q73" s="39">
        <f t="shared" si="4"/>
        <v>7.4363432417274264</v>
      </c>
    </row>
    <row r="74" spans="2:17">
      <c r="B74" s="40"/>
      <c r="C74" s="41" t="s">
        <v>38</v>
      </c>
      <c r="D74" s="41">
        <v>1933</v>
      </c>
      <c r="E74" s="41">
        <v>10261</v>
      </c>
      <c r="F74" s="41">
        <v>16.47</v>
      </c>
      <c r="G74" s="41"/>
      <c r="H74" s="41"/>
      <c r="I74" s="41">
        <v>3600</v>
      </c>
      <c r="J74" s="42">
        <f t="shared" si="2"/>
        <v>168998.66999999998</v>
      </c>
      <c r="K74" s="43"/>
      <c r="L74">
        <f t="shared" si="3"/>
        <v>46.944074999999998</v>
      </c>
      <c r="N74">
        <f t="shared" si="5"/>
        <v>9</v>
      </c>
      <c r="O74" s="39">
        <v>132.59</v>
      </c>
      <c r="P74" s="39">
        <v>17.829999999999998</v>
      </c>
      <c r="Q74" s="39">
        <f t="shared" si="4"/>
        <v>7.4363432417274264</v>
      </c>
    </row>
    <row r="75" spans="2:17" ht="13.8" thickBot="1">
      <c r="B75" s="44"/>
      <c r="C75" s="45" t="s">
        <v>39</v>
      </c>
      <c r="D75" s="45">
        <v>1937</v>
      </c>
      <c r="E75" s="45">
        <v>10155</v>
      </c>
      <c r="F75" s="45">
        <v>16.91</v>
      </c>
      <c r="G75" s="45"/>
      <c r="H75" s="45"/>
      <c r="I75" s="45">
        <v>4000</v>
      </c>
      <c r="J75" s="46">
        <f t="shared" si="2"/>
        <v>171721.05</v>
      </c>
      <c r="K75" s="47"/>
      <c r="L75">
        <f t="shared" si="3"/>
        <v>42.930262499999998</v>
      </c>
      <c r="N75">
        <f t="shared" si="5"/>
        <v>10</v>
      </c>
      <c r="O75" s="39">
        <v>132.59</v>
      </c>
      <c r="P75" s="39">
        <v>17.829999999999998</v>
      </c>
      <c r="Q75" s="39">
        <f t="shared" si="4"/>
        <v>7.4363432417274264</v>
      </c>
    </row>
    <row r="76" spans="2:17">
      <c r="B76" s="35"/>
      <c r="C76" s="36" t="s">
        <v>17</v>
      </c>
      <c r="D76" s="36">
        <v>1930</v>
      </c>
      <c r="E76" s="36"/>
      <c r="F76" s="36"/>
      <c r="G76" s="36">
        <v>10141</v>
      </c>
      <c r="H76" s="36">
        <v>18.440000000000001</v>
      </c>
      <c r="I76" s="36">
        <v>7200</v>
      </c>
      <c r="J76" s="36"/>
      <c r="K76" s="48">
        <f>G76*H76</f>
        <v>187000.04</v>
      </c>
      <c r="L76">
        <f>K76/I76</f>
        <v>25.972227777777778</v>
      </c>
      <c r="N76">
        <f t="shared" si="5"/>
        <v>11</v>
      </c>
      <c r="O76" s="39">
        <v>135.63999999999999</v>
      </c>
      <c r="P76" s="39">
        <v>18.440000000000001</v>
      </c>
      <c r="Q76" s="39">
        <f t="shared" si="4"/>
        <v>7.3557483731019513</v>
      </c>
    </row>
    <row r="77" spans="2:17">
      <c r="B77" s="40"/>
      <c r="C77" s="41" t="s">
        <v>40</v>
      </c>
      <c r="D77" s="41">
        <v>1930</v>
      </c>
      <c r="E77" s="41"/>
      <c r="F77" s="41"/>
      <c r="G77" s="41">
        <v>10951</v>
      </c>
      <c r="H77" s="41">
        <v>18.34</v>
      </c>
      <c r="I77" s="41">
        <v>7500</v>
      </c>
      <c r="J77" s="41"/>
      <c r="K77" s="49">
        <f t="shared" ref="K77:K87" si="6">G77*H77</f>
        <v>200841.34</v>
      </c>
      <c r="L77">
        <f t="shared" ref="L77:L87" si="7">K77/I77</f>
        <v>26.778845333333333</v>
      </c>
      <c r="N77">
        <f t="shared" si="5"/>
        <v>12</v>
      </c>
      <c r="O77" s="39">
        <v>140.72999999999999</v>
      </c>
      <c r="P77" s="39">
        <v>18.75</v>
      </c>
      <c r="Q77" s="39">
        <f t="shared" si="4"/>
        <v>7.5055999999999994</v>
      </c>
    </row>
    <row r="78" spans="2:17">
      <c r="B78" s="40"/>
      <c r="C78" s="41" t="s">
        <v>41</v>
      </c>
      <c r="D78" s="41">
        <v>1931</v>
      </c>
      <c r="E78" s="41"/>
      <c r="F78" s="41"/>
      <c r="G78" s="41">
        <v>8892</v>
      </c>
      <c r="H78" s="41">
        <v>18.03</v>
      </c>
      <c r="I78" s="41">
        <v>6000</v>
      </c>
      <c r="J78" s="41"/>
      <c r="K78" s="49">
        <f t="shared" si="6"/>
        <v>160322.76</v>
      </c>
      <c r="L78">
        <f t="shared" si="7"/>
        <v>26.720460000000003</v>
      </c>
      <c r="N78">
        <f t="shared" si="5"/>
        <v>13</v>
      </c>
      <c r="O78" s="39">
        <v>134.11000000000001</v>
      </c>
      <c r="P78" s="39">
        <v>18.29</v>
      </c>
      <c r="Q78" s="39">
        <f t="shared" si="4"/>
        <v>7.3324220885729918</v>
      </c>
    </row>
    <row r="79" spans="2:17">
      <c r="B79" s="40"/>
      <c r="C79" s="41" t="s">
        <v>42</v>
      </c>
      <c r="D79" s="41">
        <v>1933</v>
      </c>
      <c r="E79" s="41"/>
      <c r="F79" s="41"/>
      <c r="G79" s="41">
        <v>9974</v>
      </c>
      <c r="H79" s="41">
        <v>18.850000000000001</v>
      </c>
      <c r="I79" s="41">
        <v>7000</v>
      </c>
      <c r="J79" s="41"/>
      <c r="K79" s="49">
        <f t="shared" si="6"/>
        <v>188009.90000000002</v>
      </c>
      <c r="L79">
        <f t="shared" si="7"/>
        <v>26.858557142857148</v>
      </c>
      <c r="N79">
        <f t="shared" si="5"/>
        <v>14</v>
      </c>
      <c r="O79" s="39">
        <v>137.16</v>
      </c>
      <c r="P79" s="39">
        <v>18.29</v>
      </c>
      <c r="Q79" s="39">
        <f t="shared" si="4"/>
        <v>7.4991798797156921</v>
      </c>
    </row>
    <row r="80" spans="2:17">
      <c r="B80" s="40"/>
      <c r="C80" s="41" t="s">
        <v>43</v>
      </c>
      <c r="D80" s="41">
        <v>1933</v>
      </c>
      <c r="E80" s="41"/>
      <c r="F80" s="41"/>
      <c r="G80" s="41">
        <v>9653</v>
      </c>
      <c r="H80" s="41">
        <v>19.579999999999998</v>
      </c>
      <c r="I80" s="41">
        <v>8735</v>
      </c>
      <c r="J80" s="41"/>
      <c r="K80" s="49">
        <f t="shared" si="6"/>
        <v>189005.74</v>
      </c>
      <c r="L80">
        <f t="shared" si="7"/>
        <v>21.637749284487693</v>
      </c>
      <c r="N80">
        <f t="shared" si="5"/>
        <v>15</v>
      </c>
      <c r="O80" s="39">
        <v>137.16</v>
      </c>
      <c r="P80" s="39">
        <v>18.59</v>
      </c>
      <c r="Q80" s="39">
        <f t="shared" si="4"/>
        <v>7.3781603012372239</v>
      </c>
    </row>
    <row r="81" spans="2:17">
      <c r="B81" s="40" t="s">
        <v>28</v>
      </c>
      <c r="C81" s="41" t="s">
        <v>44</v>
      </c>
      <c r="D81" s="41">
        <v>1934</v>
      </c>
      <c r="E81" s="41"/>
      <c r="F81" s="41"/>
      <c r="G81" s="41">
        <v>9821</v>
      </c>
      <c r="H81" s="41">
        <v>18.68</v>
      </c>
      <c r="I81" s="41">
        <v>6700</v>
      </c>
      <c r="J81" s="41"/>
      <c r="K81" s="49">
        <f t="shared" si="6"/>
        <v>183456.28</v>
      </c>
      <c r="L81">
        <f t="shared" si="7"/>
        <v>27.38153432835821</v>
      </c>
      <c r="N81">
        <f t="shared" si="5"/>
        <v>16</v>
      </c>
      <c r="O81" s="39">
        <v>136</v>
      </c>
      <c r="P81" s="39">
        <v>19</v>
      </c>
      <c r="Q81" s="39">
        <f t="shared" si="4"/>
        <v>7.1578947368421053</v>
      </c>
    </row>
    <row r="82" spans="2:17">
      <c r="B82" s="40"/>
      <c r="C82" s="41" t="s">
        <v>45</v>
      </c>
      <c r="D82" s="41">
        <v>1936</v>
      </c>
      <c r="E82" s="41"/>
      <c r="F82" s="41"/>
      <c r="G82" s="41">
        <v>9612</v>
      </c>
      <c r="H82" s="41">
        <v>18.98</v>
      </c>
      <c r="I82" s="41">
        <v>8000</v>
      </c>
      <c r="J82" s="41"/>
      <c r="K82" s="49">
        <f t="shared" si="6"/>
        <v>182435.76</v>
      </c>
      <c r="L82">
        <f t="shared" si="7"/>
        <v>22.804470000000002</v>
      </c>
      <c r="N82">
        <f t="shared" si="5"/>
        <v>17</v>
      </c>
      <c r="O82" s="39">
        <v>140</v>
      </c>
      <c r="P82" s="39">
        <v>19</v>
      </c>
      <c r="Q82" s="39">
        <f t="shared" si="4"/>
        <v>7.3684210526315788</v>
      </c>
    </row>
    <row r="83" spans="2:17">
      <c r="B83" s="40"/>
      <c r="C83" s="41" t="s">
        <v>46</v>
      </c>
      <c r="D83" s="41">
        <v>1936</v>
      </c>
      <c r="E83" s="41"/>
      <c r="F83" s="41"/>
      <c r="G83" s="41">
        <v>7080</v>
      </c>
      <c r="H83" s="41">
        <v>19.8</v>
      </c>
      <c r="I83" s="41">
        <v>7000</v>
      </c>
      <c r="J83" s="41"/>
      <c r="K83" s="49">
        <f t="shared" si="6"/>
        <v>140184</v>
      </c>
      <c r="L83">
        <f t="shared" si="7"/>
        <v>20.026285714285713</v>
      </c>
      <c r="N83">
        <f t="shared" si="5"/>
        <v>18</v>
      </c>
      <c r="O83" s="39">
        <v>128</v>
      </c>
      <c r="P83" s="39">
        <v>17.5</v>
      </c>
      <c r="Q83" s="39">
        <f t="shared" si="4"/>
        <v>7.3142857142857141</v>
      </c>
    </row>
    <row r="84" spans="2:17">
      <c r="B84" s="40"/>
      <c r="C84" s="41" t="s">
        <v>47</v>
      </c>
      <c r="D84" s="41">
        <v>1937</v>
      </c>
      <c r="E84" s="41"/>
      <c r="F84" s="41"/>
      <c r="G84" s="41">
        <v>9844</v>
      </c>
      <c r="H84" s="41">
        <v>19.57</v>
      </c>
      <c r="I84" s="41">
        <v>9137</v>
      </c>
      <c r="J84" s="41"/>
      <c r="K84" s="49">
        <f t="shared" si="6"/>
        <v>192647.08000000002</v>
      </c>
      <c r="L84">
        <f t="shared" si="7"/>
        <v>21.084281492831348</v>
      </c>
      <c r="N84">
        <f t="shared" si="5"/>
        <v>19</v>
      </c>
      <c r="O84" s="39">
        <v>145</v>
      </c>
      <c r="P84" s="39">
        <v>19</v>
      </c>
      <c r="Q84" s="39">
        <f t="shared" si="4"/>
        <v>7.6315789473684212</v>
      </c>
    </row>
    <row r="85" spans="2:17">
      <c r="B85" s="40"/>
      <c r="C85" s="41" t="s">
        <v>48</v>
      </c>
      <c r="D85" s="41">
        <v>1937</v>
      </c>
      <c r="E85" s="41"/>
      <c r="F85" s="41"/>
      <c r="G85" s="41">
        <v>10257</v>
      </c>
      <c r="H85" s="41">
        <v>19.39</v>
      </c>
      <c r="I85" s="41">
        <v>10178</v>
      </c>
      <c r="J85" s="41"/>
      <c r="K85" s="49">
        <f t="shared" si="6"/>
        <v>198883.23</v>
      </c>
      <c r="L85">
        <f t="shared" si="7"/>
        <v>19.540502063273728</v>
      </c>
      <c r="N85">
        <f t="shared" si="5"/>
        <v>20</v>
      </c>
      <c r="O85" s="39">
        <v>145</v>
      </c>
      <c r="P85" s="39">
        <v>19</v>
      </c>
      <c r="Q85" s="39">
        <f t="shared" si="4"/>
        <v>7.6315789473684212</v>
      </c>
    </row>
    <row r="86" spans="2:17">
      <c r="B86" s="40"/>
      <c r="C86" s="41" t="s">
        <v>49</v>
      </c>
      <c r="D86" s="41">
        <v>1939</v>
      </c>
      <c r="E86" s="41"/>
      <c r="F86" s="41"/>
      <c r="G86" s="41">
        <v>9421</v>
      </c>
      <c r="H86" s="41">
        <v>19.72</v>
      </c>
      <c r="I86" s="41">
        <v>9600</v>
      </c>
      <c r="J86" s="41"/>
      <c r="K86" s="49">
        <f t="shared" si="6"/>
        <v>185782.12</v>
      </c>
      <c r="L86">
        <f t="shared" si="7"/>
        <v>19.352304166666666</v>
      </c>
      <c r="N86">
        <f t="shared" si="5"/>
        <v>21</v>
      </c>
      <c r="O86" s="39">
        <v>145</v>
      </c>
      <c r="P86" s="39">
        <v>19</v>
      </c>
      <c r="Q86" s="39">
        <f t="shared" si="4"/>
        <v>7.6315789473684212</v>
      </c>
    </row>
    <row r="87" spans="2:17" ht="13.8" thickBot="1">
      <c r="B87" s="44"/>
      <c r="C87" s="45" t="s">
        <v>50</v>
      </c>
      <c r="D87" s="45">
        <v>1940</v>
      </c>
      <c r="E87" s="45"/>
      <c r="F87" s="45"/>
      <c r="G87" s="45">
        <v>9451</v>
      </c>
      <c r="H87" s="45">
        <v>19.440000000000001</v>
      </c>
      <c r="I87" s="45">
        <v>9800</v>
      </c>
      <c r="J87" s="45"/>
      <c r="K87" s="50">
        <f t="shared" si="6"/>
        <v>183727.44</v>
      </c>
      <c r="L87">
        <f t="shared" si="7"/>
        <v>18.747697959183675</v>
      </c>
      <c r="N87">
        <f t="shared" si="5"/>
        <v>22</v>
      </c>
      <c r="O87" s="39">
        <v>145</v>
      </c>
      <c r="P87" s="39">
        <v>19</v>
      </c>
      <c r="Q87" s="39">
        <f t="shared" si="4"/>
        <v>7.6315789473684212</v>
      </c>
    </row>
  </sheetData>
  <phoneticPr fontId="2"/>
  <pageMargins left="0.25" right="0.25" top="0.75" bottom="0.75" header="0.3" footer="0.3"/>
  <pageSetup paperSize="9" scale="81" fitToHeight="0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zoomScale="85" zoomScaleNormal="85" zoomScaleSheetLayoutView="85" workbookViewId="0">
      <selection activeCell="D13" sqref="D13"/>
    </sheetView>
  </sheetViews>
  <sheetFormatPr defaultRowHeight="13.2"/>
  <cols>
    <col min="2" max="2" width="16.6640625" customWidth="1"/>
    <col min="3" max="7" width="10.6640625" customWidth="1"/>
    <col min="8" max="8" width="16.6640625" customWidth="1"/>
    <col min="9" max="11" width="10.6640625" customWidth="1"/>
    <col min="12" max="13" width="16.6640625" customWidth="1"/>
    <col min="14" max="15" width="30.44140625" bestFit="1" customWidth="1"/>
    <col min="16" max="16" width="12.5546875" customWidth="1"/>
    <col min="17" max="17" width="5.44140625" customWidth="1"/>
    <col min="18" max="18" width="21.21875" bestFit="1" customWidth="1"/>
  </cols>
  <sheetData>
    <row r="1" spans="1:30">
      <c r="N1" s="1"/>
      <c r="O1" s="1"/>
      <c r="P1" s="1"/>
      <c r="Q1" s="1"/>
      <c r="R1" s="1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3.8" thickBo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"/>
      <c r="O2" s="1"/>
      <c r="P2" s="1"/>
      <c r="Q2" s="1"/>
      <c r="R2" s="1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3.8" thickBot="1">
      <c r="B3" s="28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25</v>
      </c>
      <c r="K3" s="29" t="s">
        <v>26</v>
      </c>
      <c r="L3" s="29" t="s">
        <v>8</v>
      </c>
      <c r="M3" s="30" t="s">
        <v>9</v>
      </c>
      <c r="N3" s="1"/>
      <c r="O3" s="1"/>
      <c r="P3" s="1"/>
      <c r="Q3" s="1"/>
      <c r="R3" s="1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B4" s="23" t="s">
        <v>11</v>
      </c>
      <c r="C4" s="24">
        <v>1920</v>
      </c>
      <c r="D4" s="24">
        <v>9684</v>
      </c>
      <c r="E4" s="24">
        <v>156</v>
      </c>
      <c r="F4" s="24">
        <v>19</v>
      </c>
      <c r="G4" s="25">
        <f t="shared" ref="G4:G10" si="0">E4/F4</f>
        <v>8.2105263157894743</v>
      </c>
      <c r="H4" s="24" t="s">
        <v>10</v>
      </c>
      <c r="I4" s="24">
        <v>8319</v>
      </c>
      <c r="J4" s="24">
        <v>16.600000000000001</v>
      </c>
      <c r="K4" s="25">
        <f t="shared" ref="K4:K10" si="1">D4^(2/3)*J4^3/I4</f>
        <v>249.81757808290365</v>
      </c>
      <c r="L4" s="24" t="s">
        <v>12</v>
      </c>
      <c r="M4" s="26" t="s">
        <v>13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B5" s="6" t="s">
        <v>17</v>
      </c>
      <c r="C5" s="7">
        <v>1930</v>
      </c>
      <c r="D5" s="7">
        <v>8365</v>
      </c>
      <c r="E5" s="7">
        <v>136</v>
      </c>
      <c r="F5" s="7">
        <v>18</v>
      </c>
      <c r="G5" s="8">
        <f t="shared" si="0"/>
        <v>7.5555555555555554</v>
      </c>
      <c r="H5" s="7" t="s">
        <v>14</v>
      </c>
      <c r="I5" s="7">
        <v>8262</v>
      </c>
      <c r="J5" s="7">
        <v>18.399999999999999</v>
      </c>
      <c r="K5" s="8">
        <f t="shared" si="1"/>
        <v>310.70309203023885</v>
      </c>
      <c r="L5" s="7"/>
      <c r="M5" s="9" t="s">
        <v>15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1" customFormat="1">
      <c r="B6" s="2" t="s">
        <v>18</v>
      </c>
      <c r="C6" s="3">
        <v>1933</v>
      </c>
      <c r="D6" s="3">
        <v>7622</v>
      </c>
      <c r="E6" s="3">
        <v>137</v>
      </c>
      <c r="F6" s="3">
        <v>18</v>
      </c>
      <c r="G6" s="4">
        <f t="shared" si="0"/>
        <v>7.6111111111111107</v>
      </c>
      <c r="H6" s="3" t="s">
        <v>14</v>
      </c>
      <c r="I6" s="3">
        <v>7000</v>
      </c>
      <c r="J6" s="3">
        <v>18.899999999999999</v>
      </c>
      <c r="K6" s="4">
        <f t="shared" si="1"/>
        <v>373.53674967939469</v>
      </c>
      <c r="L6" s="3"/>
      <c r="M6" s="5" t="s">
        <v>15</v>
      </c>
    </row>
    <row r="7" spans="1:30">
      <c r="A7" s="1"/>
      <c r="B7" s="2" t="s">
        <v>19</v>
      </c>
      <c r="C7" s="10">
        <v>1934</v>
      </c>
      <c r="D7" s="10">
        <v>8812</v>
      </c>
      <c r="E7" s="10">
        <v>137</v>
      </c>
      <c r="F7" s="10">
        <v>19</v>
      </c>
      <c r="G7" s="18">
        <f t="shared" si="0"/>
        <v>7.2105263157894735</v>
      </c>
      <c r="H7" s="10" t="s">
        <v>14</v>
      </c>
      <c r="I7" s="10">
        <v>7000</v>
      </c>
      <c r="J7" s="10">
        <v>18.8</v>
      </c>
      <c r="K7" s="18">
        <f t="shared" si="1"/>
        <v>404.97215841333451</v>
      </c>
      <c r="L7" s="3"/>
      <c r="M7" s="5" t="s">
        <v>15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1"/>
      <c r="B8" s="2" t="s">
        <v>23</v>
      </c>
      <c r="C8" s="3">
        <v>1934</v>
      </c>
      <c r="D8" s="3">
        <v>7100</v>
      </c>
      <c r="E8" s="3">
        <v>137</v>
      </c>
      <c r="F8" s="3">
        <v>19</v>
      </c>
      <c r="G8" s="4">
        <f t="shared" si="0"/>
        <v>7.2105263157894735</v>
      </c>
      <c r="H8" s="3" t="s">
        <v>14</v>
      </c>
      <c r="I8" s="3">
        <v>6700</v>
      </c>
      <c r="J8" s="3">
        <v>18.5</v>
      </c>
      <c r="K8" s="4">
        <f t="shared" si="1"/>
        <v>349.09686467101318</v>
      </c>
      <c r="L8" s="3" t="s">
        <v>24</v>
      </c>
      <c r="M8" s="5" t="s">
        <v>15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2" t="s">
        <v>20</v>
      </c>
      <c r="C9" s="10">
        <v>1936</v>
      </c>
      <c r="D9" s="10">
        <v>9205</v>
      </c>
      <c r="E9" s="10">
        <v>149</v>
      </c>
      <c r="F9" s="10">
        <v>20</v>
      </c>
      <c r="G9" s="18">
        <f t="shared" si="0"/>
        <v>7.45</v>
      </c>
      <c r="H9" s="10" t="s">
        <v>14</v>
      </c>
      <c r="I9" s="10">
        <v>7600</v>
      </c>
      <c r="J9" s="10">
        <v>18.8</v>
      </c>
      <c r="K9" s="18">
        <f t="shared" si="1"/>
        <v>384.00995587575278</v>
      </c>
      <c r="L9" s="3" t="s">
        <v>21</v>
      </c>
      <c r="M9" s="5" t="s">
        <v>16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3.8" thickBot="1">
      <c r="A10" s="1"/>
      <c r="B10" s="19" t="s">
        <v>22</v>
      </c>
      <c r="C10" s="11">
        <v>1939</v>
      </c>
      <c r="D10" s="11">
        <v>9794</v>
      </c>
      <c r="E10" s="11">
        <v>145</v>
      </c>
      <c r="F10" s="11">
        <v>20</v>
      </c>
      <c r="G10" s="22">
        <f t="shared" si="0"/>
        <v>7.25</v>
      </c>
      <c r="H10" s="11" t="s">
        <v>14</v>
      </c>
      <c r="I10" s="11">
        <v>9600</v>
      </c>
      <c r="J10" s="11">
        <v>19.899999999999999</v>
      </c>
      <c r="K10" s="22">
        <f t="shared" si="1"/>
        <v>375.77515502887553</v>
      </c>
      <c r="L10" s="20"/>
      <c r="M10" s="21" t="s">
        <v>15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1" customFormat="1">
      <c r="G11" s="14"/>
    </row>
    <row r="12" spans="1:30" s="13" customFormat="1">
      <c r="G12" s="15"/>
    </row>
    <row r="13" spans="1:30" s="13" customFormat="1"/>
    <row r="14" spans="1:30" s="13" customFormat="1">
      <c r="G14" s="15"/>
      <c r="H14" s="16"/>
    </row>
    <row r="15" spans="1:30" s="13" customFormat="1">
      <c r="G15" s="15"/>
    </row>
    <row r="16" spans="1:30" s="13" customFormat="1">
      <c r="G16" s="15"/>
    </row>
    <row r="17" spans="2:7" s="13" customFormat="1" ht="16.2">
      <c r="B17" s="17"/>
      <c r="G17" s="15"/>
    </row>
    <row r="18" spans="2:7" s="13" customFormat="1">
      <c r="G18" s="15"/>
    </row>
    <row r="19" spans="2:7" s="13" customFormat="1"/>
    <row r="20" spans="2:7" s="13" customFormat="1"/>
    <row r="21" spans="2:7" s="13" customFormat="1"/>
    <row r="22" spans="2:7" s="13" customFormat="1"/>
    <row r="23" spans="2:7" s="1" customFormat="1"/>
    <row r="24" spans="2:7" s="1" customFormat="1"/>
  </sheetData>
  <phoneticPr fontId="2"/>
  <pageMargins left="0.25" right="0.25" top="0.75" bottom="0.75" header="0.3" footer="0.3"/>
  <pageSetup paperSize="9" scale="81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AFF6EFF7B0FAC4D921585629E9FA8B8" ma:contentTypeVersion="" ma:contentTypeDescription="新しいドキュメントを作成します。" ma:contentTypeScope="" ma:versionID="2e96c02bfeea9117fbd8262d4970a86e">
  <xsd:schema xmlns:xsd="http://www.w3.org/2001/XMLSchema" xmlns:xs="http://www.w3.org/2001/XMLSchema" xmlns:p="http://schemas.microsoft.com/office/2006/metadata/properties" xmlns:ns2="ed1b3cd4-db29-4132-a224-b09be405458b" targetNamespace="http://schemas.microsoft.com/office/2006/metadata/properties" ma:root="true" ma:fieldsID="b9006df615199cccb7061a3e259f585b" ns2:_="">
    <xsd:import namespace="ed1b3cd4-db29-4132-a224-b09be40545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b3cd4-db29-4132-a224-b09be40545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2F9FBB-9777-47D3-95A4-903DBAF38AF7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ed1b3cd4-db29-4132-a224-b09be405458b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E7FBDC-DDEA-409A-98D3-20BB320F04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E55369-CAEB-4F27-8A76-AC78B6A6E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1b3cd4-db29-4132-a224-b09be4054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追加</vt:lpstr>
      <vt:lpstr>Sheet1 (2)</vt:lpstr>
      <vt:lpstr>'Sheet1 (2)'!Print_Area</vt:lpstr>
      <vt:lpstr>追加!Print_Area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ADACHI MINA</dc:creator>
  <cp:lastModifiedBy>kojima</cp:lastModifiedBy>
  <cp:lastPrinted>2019-12-24T00:49:14Z</cp:lastPrinted>
  <dcterms:created xsi:type="dcterms:W3CDTF">2019-12-24T00:42:17Z</dcterms:created>
  <dcterms:modified xsi:type="dcterms:W3CDTF">2019-12-25T02:31:19Z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0x0101007AFF6EFF7B0FAC4D921585629E9FA8B8</vt:lpwstr>
  </property>
</Properties>
</file>